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JB22\"/>
    </mc:Choice>
  </mc:AlternateContent>
  <xr:revisionPtr revIDLastSave="0" documentId="8_{AF16D5C2-051A-4348-8089-FAF7BA19ACA8}" xr6:coauthVersionLast="47" xr6:coauthVersionMax="47" xr10:uidLastSave="{00000000-0000-0000-0000-000000000000}"/>
  <bookViews>
    <workbookView xWindow="1260" yWindow="1125" windowWidth="25260" windowHeight="14325" tabRatio="596" xr2:uid="{00000000-000D-0000-FFFF-FFFF00000000}"/>
  </bookViews>
  <sheets>
    <sheet name="Feui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44" i="1" l="1"/>
  <c r="AE44" i="1"/>
  <c r="AC44" i="1"/>
  <c r="AA44" i="1"/>
  <c r="Y44" i="1"/>
  <c r="W44" i="1"/>
  <c r="U44" i="1"/>
  <c r="S44" i="1"/>
  <c r="Q44" i="1"/>
  <c r="O44" i="1"/>
  <c r="M44" i="1"/>
  <c r="AE43" i="1"/>
  <c r="AC43" i="1"/>
  <c r="Y43" i="1"/>
  <c r="W43" i="1"/>
  <c r="S43" i="1"/>
  <c r="Q43" i="1"/>
  <c r="O43" i="1"/>
  <c r="M43" i="1"/>
  <c r="AA43" i="1"/>
  <c r="L35" i="1" a="1"/>
  <c r="L35" i="1" s="1"/>
  <c r="AF44" i="1"/>
  <c r="R44" i="1"/>
  <c r="P44" i="1"/>
  <c r="L36" i="1" a="1"/>
  <c r="L36" i="1" s="1"/>
  <c r="J36" i="1" a="1"/>
  <c r="J36" i="1" s="1"/>
  <c r="C34" i="1"/>
  <c r="AD44" i="1" s="1"/>
  <c r="AF39" i="1" a="1"/>
  <c r="AF39" i="1" s="1"/>
  <c r="AF36" i="1" a="1"/>
  <c r="AF36" i="1" s="1"/>
  <c r="AF35" i="1" a="1"/>
  <c r="AF35" i="1" s="1"/>
  <c r="AG43" i="1" s="1"/>
  <c r="AD39" i="1" a="1"/>
  <c r="AD39" i="1" s="1"/>
  <c r="AD36" i="1" a="1"/>
  <c r="AD36" i="1" s="1"/>
  <c r="AD35" i="1" a="1"/>
  <c r="AD35" i="1" s="1"/>
  <c r="AB39" i="1" a="1"/>
  <c r="AB39" i="1" s="1"/>
  <c r="AB36" i="1" a="1"/>
  <c r="AB36" i="1" s="1"/>
  <c r="AB35" i="1" a="1"/>
  <c r="AB35" i="1" s="1"/>
  <c r="Z39" i="1" a="1"/>
  <c r="Z39" i="1" s="1"/>
  <c r="Z36" i="1" a="1"/>
  <c r="Z36" i="1" s="1"/>
  <c r="Z35" i="1" a="1"/>
  <c r="Z35" i="1" s="1"/>
  <c r="X39" i="1" a="1"/>
  <c r="X39" i="1" s="1"/>
  <c r="X36" i="1" a="1"/>
  <c r="X36" i="1" s="1"/>
  <c r="X35" i="1" a="1"/>
  <c r="X35" i="1" s="1"/>
  <c r="V39" i="1" a="1"/>
  <c r="V39" i="1" s="1"/>
  <c r="V36" i="1" a="1"/>
  <c r="V36" i="1" s="1"/>
  <c r="V35" i="1" a="1"/>
  <c r="V35" i="1" s="1"/>
  <c r="T39" i="1" a="1"/>
  <c r="T39" i="1" s="1"/>
  <c r="T36" i="1" a="1"/>
  <c r="T36" i="1" s="1"/>
  <c r="T35" i="1" a="1"/>
  <c r="T35" i="1" s="1"/>
  <c r="R39" i="1" a="1"/>
  <c r="R39" i="1" s="1"/>
  <c r="R36" i="1" a="1"/>
  <c r="R36" i="1" s="1"/>
  <c r="R35" i="1" a="1"/>
  <c r="R35" i="1" s="1"/>
  <c r="P39" i="1" a="1"/>
  <c r="P39" i="1" s="1"/>
  <c r="P36" i="1" a="1"/>
  <c r="P36" i="1" s="1"/>
  <c r="P35" i="1" a="1"/>
  <c r="P35" i="1" s="1"/>
  <c r="N39" i="1" a="1"/>
  <c r="N39" i="1" s="1"/>
  <c r="N36" i="1" a="1"/>
  <c r="N36" i="1" s="1"/>
  <c r="N35" i="1" a="1"/>
  <c r="N35" i="1" s="1"/>
  <c r="L39" i="1" a="1"/>
  <c r="L39" i="1" s="1"/>
  <c r="D34" i="1" a="1"/>
  <c r="D34" i="1" s="1"/>
  <c r="J39" i="1" a="1"/>
  <c r="J39" i="1" s="1"/>
  <c r="J35" i="1" a="1"/>
  <c r="J35" i="1" s="1"/>
  <c r="K44" i="1" s="1"/>
  <c r="K43" i="1" l="1"/>
  <c r="U43" i="1"/>
  <c r="T37" i="1"/>
  <c r="T43" i="1" s="1"/>
  <c r="N37" i="1"/>
  <c r="N43" i="1" s="1"/>
  <c r="P37" i="1"/>
  <c r="J44" i="1"/>
  <c r="T44" i="1"/>
  <c r="V44" i="1"/>
  <c r="X44" i="1"/>
  <c r="Z44" i="1"/>
  <c r="X37" i="1"/>
  <c r="L44" i="1"/>
  <c r="AB44" i="1"/>
  <c r="N44" i="1"/>
  <c r="L37" i="1"/>
  <c r="R37" i="1"/>
  <c r="V37" i="1"/>
  <c r="AB37" i="1"/>
  <c r="Z37" i="1"/>
  <c r="AF37" i="1"/>
  <c r="AD37" i="1"/>
  <c r="J37" i="1"/>
  <c r="T40" i="1" l="1"/>
  <c r="U40" i="1" s="1"/>
  <c r="AD43" i="1"/>
  <c r="AD40" i="1"/>
  <c r="AE40" i="1" s="1"/>
  <c r="AF43" i="1"/>
  <c r="AF40" i="1"/>
  <c r="AG40" i="1" s="1"/>
  <c r="N40" i="1"/>
  <c r="O40" i="1" s="1"/>
  <c r="Z43" i="1"/>
  <c r="Z40" i="1"/>
  <c r="AA40" i="1" s="1"/>
  <c r="X43" i="1"/>
  <c r="X40" i="1"/>
  <c r="Y40" i="1" s="1"/>
  <c r="AB43" i="1"/>
  <c r="AB40" i="1"/>
  <c r="AC40" i="1" s="1"/>
  <c r="V43" i="1"/>
  <c r="V40" i="1"/>
  <c r="W40" i="1" s="1"/>
  <c r="R43" i="1"/>
  <c r="R40" i="1"/>
  <c r="S40" i="1" s="1"/>
  <c r="L43" i="1"/>
  <c r="L40" i="1"/>
  <c r="M40" i="1" s="1"/>
  <c r="P43" i="1"/>
  <c r="P40" i="1"/>
  <c r="Q40" i="1" s="1"/>
  <c r="J43" i="1"/>
  <c r="J40" i="1"/>
  <c r="K4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<sst xmlns="http://schemas.openxmlformats.org/spreadsheetml/2006/main" count="61" uniqueCount="50">
  <si>
    <t>Assemblée Générale Ordinaire du 11/06/2022</t>
  </si>
  <si>
    <t>N° compte</t>
  </si>
  <si>
    <t>Nom</t>
  </si>
  <si>
    <t>Tantièmes</t>
  </si>
  <si>
    <t>Prés.</t>
  </si>
  <si>
    <t>Election du président de séance</t>
  </si>
  <si>
    <t>Election du ou des scrutateurs</t>
  </si>
  <si>
    <t>Élection au Conseil Syndical</t>
  </si>
  <si>
    <t>Budget prévisionnel prochain exercice 2023</t>
  </si>
  <si>
    <t>Non votée</t>
  </si>
  <si>
    <t>450001</t>
  </si>
  <si>
    <t>450028</t>
  </si>
  <si>
    <t>450025</t>
  </si>
  <si>
    <t>450003</t>
  </si>
  <si>
    <t>450005</t>
  </si>
  <si>
    <t>450007</t>
  </si>
  <si>
    <t>450027</t>
  </si>
  <si>
    <t>450008</t>
  </si>
  <si>
    <t>450009</t>
  </si>
  <si>
    <t>450011</t>
  </si>
  <si>
    <t>450033</t>
  </si>
  <si>
    <t>450030</t>
  </si>
  <si>
    <t>450032</t>
  </si>
  <si>
    <t>450012</t>
  </si>
  <si>
    <t>450013</t>
  </si>
  <si>
    <t>450014</t>
  </si>
  <si>
    <t>450015</t>
  </si>
  <si>
    <t>450016</t>
  </si>
  <si>
    <t>450017</t>
  </si>
  <si>
    <t>450020</t>
  </si>
  <si>
    <t>450018</t>
  </si>
  <si>
    <t>450019</t>
  </si>
  <si>
    <t>450024</t>
  </si>
  <si>
    <t>450029</t>
  </si>
  <si>
    <t>450026</t>
  </si>
  <si>
    <t>450022</t>
  </si>
  <si>
    <t>Total pour :</t>
  </si>
  <si>
    <t>Total contre :</t>
  </si>
  <si>
    <t>Total abs. :</t>
  </si>
  <si>
    <t>1 = Pour / 2 = Contre / 3 = Abs</t>
  </si>
  <si>
    <t>Total exprimés</t>
  </si>
  <si>
    <t>Majorité 24</t>
  </si>
  <si>
    <t>Majorité 25</t>
  </si>
  <si>
    <t>Noms</t>
  </si>
  <si>
    <t>Total Votants</t>
  </si>
  <si>
    <t>Résolution</t>
  </si>
  <si>
    <t xml:space="preserve">Majorité </t>
  </si>
  <si>
    <t>Approbation des comptes</t>
  </si>
  <si>
    <t>Election Syndic</t>
  </si>
  <si>
    <t>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</si>
</sst>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1"/>
    </font>
    <font>
      <sz val="10"/>
      <color indexed="0"/>
      <name val="Arial"/>
      <charset val="1"/>
    </font>
    <font>
      <b/>
      <sz val="10"/>
      <color indexed="0"/>
      <name val="MS Shell Dlg"/>
      <charset val="1"/>
    </font>
    <font>
      <sz val="10"/>
      <color indexed="0"/>
      <name val="MS Shell Dlg"/>
      <charset val="1"/>
    </font>
    <font>
      <sz val="9"/>
      <color indexed="0"/>
      <name val="MS Shell Dlg"/>
      <charset val="1"/>
    </font>
    <font>
      <sz val="8"/>
      <color indexed="0"/>
      <name val="MS Shell Dlg"/>
      <charset val="1"/>
    </font>
    <font>
      <b/>
      <sz val="6"/>
      <color indexed="0"/>
      <name val="MS Shell Dlg"/>
      <charset val="1"/>
    </font>
    <font>
      <sz val="6"/>
      <color indexed="0"/>
      <name val="MS Shell Dlg"/>
      <charset val="1"/>
    </font>
    <font>
      <b/>
      <sz val="6"/>
      <color indexed="0"/>
      <name val="MS Shell Dlg"/>
    </font>
    <font>
      <b/>
      <sz val="10"/>
      <name val="MS Shell Dlg"/>
    </font>
    <font>
      <sz val="16"/>
      <name val="MS Shell Dlg"/>
      <charset val="1"/>
    </font>
    <font>
      <sz val="10"/>
      <color indexed="0"/>
      <name val="Arial"/>
      <family val="2"/>
    </font>
    <font>
      <b/>
      <sz val="9"/>
      <name val="MS Shell Dlg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9">
    <xf numFmtId="0" fontId="0" fillId="0" borderId="0" xfId="0"/>
    <xf numFmtId="0" fontId="3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/>
    <xf numFmtId="1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>
      <alignment horizontal="center"/>
    </xf>
    <xf numFmtId="1" fontId="8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vertical="top" wrapText="1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E55"/>
  <sheetViews>
    <sheetView tabSelected="1" topLeftCell="A3" zoomScaleNormal="100" workbookViewId="0">
      <selection activeCell="K43" sqref="K43"/>
    </sheetView>
  </sheetViews>
  <sheetFormatPr baseColWidth="10" defaultRowHeight="15" customHeight="1" x14ac:dyDescent="0.2"/>
  <cols>
    <col min="1" max="1" width="13.7109375" style="3" customWidth="1"/>
    <col min="2" max="2" width="42.140625" style="3" customWidth="1"/>
    <col min="3" max="3" width="11.42578125" style="5" customWidth="1"/>
    <col min="4" max="4" width="8.85546875" style="5" customWidth="1"/>
    <col min="5" max="5" width="5" style="5" customWidth="1"/>
    <col min="6" max="6" width="5" style="3" customWidth="1"/>
    <col min="7" max="8" width="5" style="5" customWidth="1"/>
    <col min="9" max="9" width="1.140625" style="3" customWidth="1"/>
    <col min="10" max="10" width="8" style="3" customWidth="1"/>
    <col min="11" max="11" width="10.5703125" style="3" customWidth="1"/>
    <col min="12" max="13" width="9.5703125" style="3" customWidth="1"/>
    <col min="14" max="14" width="6.5703125" style="3" customWidth="1"/>
    <col min="15" max="15" width="10.7109375" style="3" customWidth="1"/>
    <col min="16" max="16" width="6.5703125" style="3" customWidth="1"/>
    <col min="17" max="17" width="11.140625" style="3" customWidth="1"/>
    <col min="18" max="18" width="6.5703125" style="3" customWidth="1"/>
    <col min="19" max="19" width="10.42578125" style="3" customWidth="1"/>
    <col min="20" max="20" width="6.5703125" style="3" customWidth="1"/>
    <col min="21" max="21" width="10.5703125" style="3" customWidth="1"/>
    <col min="22" max="22" width="6.5703125" style="3" customWidth="1"/>
    <col min="23" max="23" width="9.42578125" style="3" customWidth="1"/>
    <col min="24" max="24" width="6.5703125" style="3" customWidth="1"/>
    <col min="25" max="25" width="10.5703125" style="3" customWidth="1"/>
    <col min="26" max="26" width="6.5703125" style="3" customWidth="1"/>
    <col min="27" max="27" width="9.42578125" style="3" customWidth="1"/>
    <col min="28" max="28" width="6.5703125" style="3" customWidth="1"/>
    <col min="29" max="29" width="9" style="3" customWidth="1"/>
    <col min="30" max="30" width="6.5703125" style="3" customWidth="1"/>
    <col min="31" max="32" width="8.85546875" style="3" customWidth="1"/>
    <col min="33" max="33" width="9" style="3" customWidth="1"/>
    <col min="34" max="35" width="6.5703125" style="3" customWidth="1"/>
  </cols>
  <sheetData>
    <row r="1" spans="1:239" s="4" customFormat="1" ht="13.5" customHeight="1" x14ac:dyDescent="0.2">
      <c r="A1" s="25" t="s">
        <v>0</v>
      </c>
      <c r="B1" s="26"/>
      <c r="C1" s="27"/>
      <c r="D1" s="27"/>
      <c r="E1" s="27"/>
      <c r="F1" s="26"/>
      <c r="G1" s="27"/>
      <c r="H1" s="27"/>
    </row>
    <row r="2" spans="1:239" s="15" customFormat="1" ht="13.5" customHeight="1" x14ac:dyDescent="0.2">
      <c r="A2" s="14" t="s">
        <v>1</v>
      </c>
      <c r="B2" s="14" t="s">
        <v>2</v>
      </c>
      <c r="C2" s="14" t="s">
        <v>45</v>
      </c>
      <c r="E2" s="14"/>
      <c r="F2" s="14"/>
      <c r="G2" s="14"/>
      <c r="H2" s="14"/>
      <c r="J2" s="19">
        <v>1</v>
      </c>
      <c r="K2" s="20"/>
      <c r="L2" s="19">
        <v>2</v>
      </c>
      <c r="M2" s="20"/>
      <c r="N2" s="19">
        <v>3</v>
      </c>
      <c r="O2" s="20"/>
      <c r="P2" s="19">
        <v>4</v>
      </c>
      <c r="Q2" s="17"/>
      <c r="R2" s="16">
        <v>5</v>
      </c>
      <c r="S2" s="17"/>
      <c r="T2" s="16">
        <v>6</v>
      </c>
      <c r="U2" s="17"/>
      <c r="V2" s="16">
        <v>7</v>
      </c>
      <c r="W2" s="17"/>
      <c r="X2" s="16">
        <v>8</v>
      </c>
      <c r="Y2" s="17"/>
      <c r="Z2" s="16">
        <v>9</v>
      </c>
      <c r="AA2" s="17"/>
      <c r="AB2" s="16">
        <v>10</v>
      </c>
      <c r="AC2" s="17"/>
      <c r="AD2" s="16">
        <v>11</v>
      </c>
      <c r="AE2" s="17"/>
      <c r="AF2" s="16">
        <v>12</v>
      </c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</row>
    <row r="3" spans="1:239" s="3" customFormat="1" ht="13.5" customHeight="1" x14ac:dyDescent="0.2">
      <c r="C3" s="8" t="s">
        <v>46</v>
      </c>
      <c r="D3" s="1"/>
      <c r="E3" s="1"/>
      <c r="G3" s="1"/>
      <c r="H3" s="1"/>
      <c r="K3" s="12">
        <v>24</v>
      </c>
      <c r="M3" s="12">
        <v>24</v>
      </c>
      <c r="O3" s="12">
        <v>24</v>
      </c>
      <c r="Q3" s="12">
        <v>24</v>
      </c>
      <c r="S3" s="12">
        <v>24</v>
      </c>
      <c r="U3" s="12">
        <v>25</v>
      </c>
      <c r="V3" s="12"/>
      <c r="W3" s="13"/>
      <c r="X3" s="12"/>
      <c r="Y3" s="13"/>
      <c r="Z3" s="12"/>
      <c r="AA3" s="13"/>
      <c r="AB3" s="12"/>
      <c r="AC3" s="13"/>
      <c r="AD3" s="12"/>
      <c r="AE3" s="13"/>
      <c r="AF3" s="12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</row>
    <row r="4" spans="1:239" s="3" customFormat="1" ht="53.25" customHeight="1" x14ac:dyDescent="0.2">
      <c r="A4" s="28" t="s">
        <v>39</v>
      </c>
      <c r="B4" s="28"/>
      <c r="C4" s="28"/>
      <c r="D4" s="28"/>
      <c r="E4" s="28"/>
      <c r="F4" s="28"/>
      <c r="G4" s="28"/>
      <c r="H4" s="28"/>
      <c r="J4" s="24" t="s">
        <v>5</v>
      </c>
      <c r="K4" s="24"/>
      <c r="L4" s="24" t="s">
        <v>6</v>
      </c>
      <c r="M4" s="24"/>
      <c r="N4" s="24" t="s">
        <v>7</v>
      </c>
      <c r="O4" s="24"/>
      <c r="P4" s="24" t="s">
        <v>47</v>
      </c>
      <c r="Q4" s="24"/>
      <c r="R4" s="24" t="s">
        <v>8</v>
      </c>
      <c r="S4" s="24"/>
      <c r="T4" s="24" t="s">
        <v>48</v>
      </c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1"/>
      <c r="AG4" s="21"/>
      <c r="AH4" s="22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</row>
    <row r="5" spans="1:239" s="3" customFormat="1" ht="13.5" customHeight="1" x14ac:dyDescent="0.2">
      <c r="C5" s="1"/>
      <c r="D5" s="1"/>
      <c r="E5" s="1"/>
      <c r="G5" s="1"/>
      <c r="H5" s="1"/>
      <c r="J5" s="23" t="s">
        <v>9</v>
      </c>
      <c r="K5" s="21"/>
      <c r="L5" s="23" t="s">
        <v>9</v>
      </c>
      <c r="M5" s="21"/>
      <c r="N5" s="23" t="s">
        <v>9</v>
      </c>
      <c r="O5" s="21"/>
      <c r="P5" s="23" t="s">
        <v>9</v>
      </c>
      <c r="Q5" s="21"/>
      <c r="R5" s="23" t="s">
        <v>9</v>
      </c>
      <c r="S5" s="21"/>
      <c r="T5" s="23" t="s">
        <v>9</v>
      </c>
      <c r="U5" s="21"/>
      <c r="V5" s="23" t="s">
        <v>9</v>
      </c>
      <c r="W5" s="21"/>
      <c r="X5" s="23" t="s">
        <v>9</v>
      </c>
      <c r="Y5" s="21"/>
      <c r="Z5" s="23" t="s">
        <v>9</v>
      </c>
      <c r="AA5" s="21"/>
      <c r="AB5" s="23" t="s">
        <v>9</v>
      </c>
      <c r="AC5" s="21"/>
      <c r="AD5" s="23" t="s">
        <v>9</v>
      </c>
      <c r="AE5" s="21"/>
      <c r="AF5" s="23" t="s">
        <v>9</v>
      </c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</row>
    <row r="6" spans="1:239" s="3" customFormat="1" ht="13.5" customHeight="1" x14ac:dyDescent="0.2">
      <c r="B6" s="3" t="s">
        <v>43</v>
      </c>
      <c r="C6" s="1" t="s">
        <v>3</v>
      </c>
      <c r="D6" s="14" t="s">
        <v>4</v>
      </c>
      <c r="E6" s="1"/>
      <c r="G6" s="1"/>
      <c r="H6" s="1"/>
      <c r="J6" s="2"/>
      <c r="L6" s="2"/>
      <c r="N6" s="2"/>
      <c r="P6" s="2"/>
      <c r="R6" s="2"/>
      <c r="T6" s="2"/>
      <c r="V6" s="2"/>
      <c r="X6" s="2"/>
      <c r="Z6" s="2"/>
      <c r="AB6" s="2"/>
      <c r="AD6" s="2"/>
      <c r="AF6" s="2"/>
    </row>
    <row r="7" spans="1:239" s="3" customFormat="1" ht="3" customHeight="1" x14ac:dyDescent="0.2">
      <c r="C7" s="1"/>
      <c r="D7" s="1"/>
      <c r="E7" s="1"/>
      <c r="G7" s="1"/>
      <c r="H7" s="1"/>
      <c r="J7" s="1"/>
      <c r="L7" s="1"/>
      <c r="N7" s="1"/>
      <c r="P7" s="1"/>
      <c r="R7" s="1"/>
      <c r="T7" s="1"/>
      <c r="V7" s="1"/>
      <c r="X7" s="1"/>
      <c r="Z7" s="1"/>
      <c r="AB7" s="1"/>
      <c r="AD7" s="1"/>
      <c r="AF7" s="1"/>
    </row>
    <row r="8" spans="1:239" s="3" customFormat="1" ht="13.5" customHeight="1" x14ac:dyDescent="0.2">
      <c r="A8" s="3" t="s">
        <v>10</v>
      </c>
      <c r="C8" s="1">
        <v>565</v>
      </c>
      <c r="D8" s="1">
        <v>1</v>
      </c>
      <c r="E8" s="1"/>
      <c r="G8" s="1"/>
      <c r="H8" s="1"/>
      <c r="J8" s="1">
        <v>1</v>
      </c>
      <c r="L8" s="1">
        <v>2</v>
      </c>
      <c r="N8" s="1">
        <v>1</v>
      </c>
      <c r="P8" s="1">
        <v>1</v>
      </c>
      <c r="R8" s="1">
        <v>1</v>
      </c>
      <c r="T8" s="1">
        <v>1</v>
      </c>
      <c r="V8" s="1"/>
      <c r="X8" s="1"/>
      <c r="Z8" s="1"/>
      <c r="AB8" s="1"/>
      <c r="AD8" s="1"/>
      <c r="AF8" s="1"/>
    </row>
    <row r="9" spans="1:239" s="3" customFormat="1" ht="13.5" customHeight="1" x14ac:dyDescent="0.2">
      <c r="A9" s="3" t="s">
        <v>11</v>
      </c>
      <c r="C9" s="1">
        <v>195</v>
      </c>
      <c r="D9" s="1">
        <v>1</v>
      </c>
      <c r="E9" s="1"/>
      <c r="G9" s="1"/>
      <c r="H9" s="1"/>
      <c r="J9" s="1">
        <v>2</v>
      </c>
      <c r="L9" s="1">
        <v>2</v>
      </c>
      <c r="N9" s="1">
        <v>1</v>
      </c>
      <c r="P9" s="1">
        <v>1</v>
      </c>
      <c r="R9" s="1">
        <v>1</v>
      </c>
      <c r="T9" s="1">
        <v>1</v>
      </c>
      <c r="V9" s="1"/>
      <c r="X9" s="1"/>
      <c r="Z9" s="1"/>
      <c r="AB9" s="1"/>
      <c r="AD9" s="1"/>
      <c r="AF9" s="1"/>
    </row>
    <row r="10" spans="1:239" s="3" customFormat="1" ht="13.5" customHeight="1" x14ac:dyDescent="0.2">
      <c r="A10" s="3" t="s">
        <v>12</v>
      </c>
      <c r="C10" s="1">
        <v>160</v>
      </c>
      <c r="D10" s="1">
        <v>1</v>
      </c>
      <c r="E10" s="1"/>
      <c r="G10" s="1"/>
      <c r="H10" s="1"/>
      <c r="J10" s="1">
        <v>1</v>
      </c>
      <c r="L10" s="1">
        <v>3</v>
      </c>
      <c r="N10" s="1">
        <v>1</v>
      </c>
      <c r="P10" s="1">
        <v>1</v>
      </c>
      <c r="R10" s="1">
        <v>1</v>
      </c>
      <c r="T10" s="1">
        <v>1</v>
      </c>
      <c r="V10" s="1"/>
      <c r="X10" s="1"/>
      <c r="Z10" s="1"/>
      <c r="AB10" s="1"/>
      <c r="AD10" s="1"/>
      <c r="AF10" s="1"/>
    </row>
    <row r="11" spans="1:239" s="3" customFormat="1" ht="13.5" customHeight="1" x14ac:dyDescent="0.2">
      <c r="A11" s="3" t="s">
        <v>13</v>
      </c>
      <c r="C11" s="1">
        <v>399</v>
      </c>
      <c r="D11" s="1">
        <v>1</v>
      </c>
      <c r="E11" s="1"/>
      <c r="G11" s="1"/>
      <c r="H11" s="1"/>
      <c r="J11" s="1">
        <v>3</v>
      </c>
      <c r="L11" s="1">
        <v>3</v>
      </c>
      <c r="N11" s="1">
        <v>2</v>
      </c>
      <c r="P11" s="1">
        <v>2</v>
      </c>
      <c r="R11" s="1">
        <v>2</v>
      </c>
      <c r="T11" s="1">
        <v>1</v>
      </c>
      <c r="V11" s="1"/>
      <c r="X11" s="1"/>
      <c r="Z11" s="1"/>
      <c r="AB11" s="1"/>
      <c r="AD11" s="1"/>
      <c r="AF11" s="1"/>
    </row>
    <row r="12" spans="1:239" s="3" customFormat="1" ht="13.5" customHeight="1" x14ac:dyDescent="0.2">
      <c r="A12" s="3" t="s">
        <v>14</v>
      </c>
      <c r="C12" s="1">
        <v>102</v>
      </c>
      <c r="D12" s="1">
        <v>1</v>
      </c>
      <c r="E12" s="1"/>
      <c r="G12" s="1"/>
      <c r="H12" s="1"/>
      <c r="J12" s="1">
        <v>1</v>
      </c>
      <c r="L12" s="1">
        <v>3</v>
      </c>
      <c r="N12" s="1">
        <v>2</v>
      </c>
      <c r="P12" s="1">
        <v>2</v>
      </c>
      <c r="R12" s="1">
        <v>1</v>
      </c>
      <c r="T12" s="1">
        <v>1</v>
      </c>
      <c r="V12" s="1"/>
      <c r="X12" s="1"/>
      <c r="Z12" s="1"/>
      <c r="AB12" s="1"/>
      <c r="AD12" s="1"/>
      <c r="AF12" s="1"/>
    </row>
    <row r="13" spans="1:239" s="3" customFormat="1" ht="13.5" customHeight="1" x14ac:dyDescent="0.2">
      <c r="A13" s="3" t="s">
        <v>15</v>
      </c>
      <c r="C13" s="1">
        <v>438</v>
      </c>
      <c r="D13" s="1">
        <v>1</v>
      </c>
      <c r="E13" s="1"/>
      <c r="G13" s="1"/>
      <c r="H13" s="1"/>
      <c r="J13" s="1">
        <v>3</v>
      </c>
      <c r="L13" s="1">
        <v>1</v>
      </c>
      <c r="N13" s="1">
        <v>1</v>
      </c>
      <c r="P13" s="1">
        <v>3</v>
      </c>
      <c r="R13" s="1">
        <v>2</v>
      </c>
      <c r="T13" s="1">
        <v>1</v>
      </c>
      <c r="V13" s="1"/>
      <c r="X13" s="1"/>
      <c r="Z13" s="1"/>
      <c r="AB13" s="1"/>
      <c r="AD13" s="1"/>
      <c r="AF13" s="1"/>
    </row>
    <row r="14" spans="1:239" s="3" customFormat="1" ht="13.5" customHeight="1" x14ac:dyDescent="0.2">
      <c r="A14" s="3" t="s">
        <v>16</v>
      </c>
      <c r="C14" s="1">
        <v>185</v>
      </c>
      <c r="D14" s="1">
        <v>1</v>
      </c>
      <c r="E14" s="1"/>
      <c r="G14" s="1"/>
      <c r="H14" s="1"/>
      <c r="J14" s="1">
        <v>3</v>
      </c>
      <c r="L14" s="1">
        <v>3</v>
      </c>
      <c r="N14" s="1">
        <v>2</v>
      </c>
      <c r="P14" s="1">
        <v>3</v>
      </c>
      <c r="R14" s="1">
        <v>1</v>
      </c>
      <c r="T14" s="1">
        <v>1</v>
      </c>
      <c r="V14" s="1"/>
      <c r="X14" s="1"/>
      <c r="Z14" s="1"/>
      <c r="AB14" s="1"/>
      <c r="AD14" s="1"/>
      <c r="AF14" s="1"/>
    </row>
    <row r="15" spans="1:239" s="3" customFormat="1" ht="13.5" customHeight="1" x14ac:dyDescent="0.2">
      <c r="A15" s="3" t="s">
        <v>17</v>
      </c>
      <c r="C15" s="1">
        <v>242</v>
      </c>
      <c r="D15" s="1">
        <v>1</v>
      </c>
      <c r="E15" s="1"/>
      <c r="G15" s="1"/>
      <c r="H15" s="1"/>
      <c r="J15" s="1">
        <v>3</v>
      </c>
      <c r="L15" s="1">
        <v>3</v>
      </c>
      <c r="N15" s="1">
        <v>2</v>
      </c>
      <c r="P15" s="1">
        <v>3</v>
      </c>
      <c r="R15" s="1">
        <v>1</v>
      </c>
      <c r="T15" s="1">
        <v>2</v>
      </c>
      <c r="V15" s="1"/>
      <c r="X15" s="1"/>
      <c r="Z15" s="1"/>
      <c r="AB15" s="1"/>
      <c r="AD15" s="1"/>
      <c r="AF15" s="1"/>
    </row>
    <row r="16" spans="1:239" s="3" customFormat="1" ht="13.5" customHeight="1" x14ac:dyDescent="0.2">
      <c r="A16" s="3" t="s">
        <v>18</v>
      </c>
      <c r="C16" s="1">
        <v>549</v>
      </c>
      <c r="D16" s="1">
        <v>1</v>
      </c>
      <c r="E16" s="1"/>
      <c r="G16" s="1"/>
      <c r="H16" s="1"/>
      <c r="J16" s="1">
        <v>3</v>
      </c>
      <c r="L16" s="1">
        <v>3</v>
      </c>
      <c r="N16" s="1">
        <v>3</v>
      </c>
      <c r="P16" s="1">
        <v>2</v>
      </c>
      <c r="R16" s="1">
        <v>1</v>
      </c>
      <c r="T16" s="1">
        <v>1</v>
      </c>
      <c r="V16" s="1"/>
      <c r="X16" s="1"/>
      <c r="Z16" s="1"/>
      <c r="AB16" s="1"/>
      <c r="AD16" s="1"/>
      <c r="AF16" s="1"/>
    </row>
    <row r="17" spans="1:32" s="3" customFormat="1" ht="13.5" customHeight="1" x14ac:dyDescent="0.2">
      <c r="A17" s="3" t="s">
        <v>19</v>
      </c>
      <c r="C17" s="1">
        <v>336</v>
      </c>
      <c r="D17" s="1">
        <v>1</v>
      </c>
      <c r="E17" s="1"/>
      <c r="G17" s="1"/>
      <c r="H17" s="1"/>
      <c r="J17" s="1">
        <v>3</v>
      </c>
      <c r="L17" s="1">
        <v>3</v>
      </c>
      <c r="N17" s="1">
        <v>3</v>
      </c>
      <c r="P17" s="1">
        <v>1</v>
      </c>
      <c r="R17" s="1">
        <v>1</v>
      </c>
      <c r="T17" s="1">
        <v>1</v>
      </c>
      <c r="V17" s="1"/>
      <c r="X17" s="1"/>
      <c r="Z17" s="1"/>
      <c r="AB17" s="1"/>
      <c r="AD17" s="1"/>
      <c r="AF17" s="1"/>
    </row>
    <row r="18" spans="1:32" s="3" customFormat="1" ht="13.5" customHeight="1" x14ac:dyDescent="0.2">
      <c r="A18" s="3" t="s">
        <v>20</v>
      </c>
      <c r="C18" s="1">
        <v>250</v>
      </c>
      <c r="D18" s="1">
        <v>1</v>
      </c>
      <c r="E18" s="1"/>
      <c r="G18" s="1"/>
      <c r="H18" s="1"/>
      <c r="J18" s="1">
        <v>3</v>
      </c>
      <c r="L18" s="1">
        <v>3</v>
      </c>
      <c r="N18" s="1">
        <v>1</v>
      </c>
      <c r="P18" s="1">
        <v>3</v>
      </c>
      <c r="R18" s="1">
        <v>1</v>
      </c>
      <c r="T18" s="1">
        <v>1</v>
      </c>
      <c r="V18" s="1"/>
      <c r="X18" s="1"/>
      <c r="Z18" s="1"/>
      <c r="AB18" s="1"/>
      <c r="AD18" s="1"/>
      <c r="AF18" s="1"/>
    </row>
    <row r="19" spans="1:32" s="3" customFormat="1" ht="13.5" customHeight="1" x14ac:dyDescent="0.2">
      <c r="A19" s="3" t="s">
        <v>21</v>
      </c>
      <c r="C19" s="1">
        <v>86</v>
      </c>
      <c r="D19" s="1">
        <v>1</v>
      </c>
      <c r="E19" s="1"/>
      <c r="G19" s="1"/>
      <c r="H19" s="1"/>
      <c r="J19" s="1">
        <v>3</v>
      </c>
      <c r="L19" s="1">
        <v>3</v>
      </c>
      <c r="N19" s="1">
        <v>2</v>
      </c>
      <c r="P19" s="1">
        <v>3</v>
      </c>
      <c r="R19" s="1">
        <v>2</v>
      </c>
      <c r="T19" s="1">
        <v>1</v>
      </c>
      <c r="V19" s="1"/>
      <c r="X19" s="1"/>
      <c r="Z19" s="1"/>
      <c r="AB19" s="1"/>
      <c r="AD19" s="1"/>
      <c r="AF19" s="1"/>
    </row>
    <row r="20" spans="1:32" s="3" customFormat="1" ht="13.5" customHeight="1" x14ac:dyDescent="0.2">
      <c r="A20" s="3" t="s">
        <v>22</v>
      </c>
      <c r="C20" s="1">
        <v>361</v>
      </c>
      <c r="D20" s="1">
        <v>1</v>
      </c>
      <c r="E20" s="1"/>
      <c r="G20" s="1"/>
      <c r="H20" s="1"/>
      <c r="J20" s="1">
        <v>3</v>
      </c>
      <c r="L20" s="1">
        <v>3</v>
      </c>
      <c r="N20" s="1">
        <v>1</v>
      </c>
      <c r="P20" s="1">
        <v>2</v>
      </c>
      <c r="R20" s="1">
        <v>1</v>
      </c>
      <c r="T20" s="1">
        <v>1</v>
      </c>
      <c r="V20" s="1"/>
      <c r="X20" s="1"/>
      <c r="Z20" s="1"/>
      <c r="AB20" s="1"/>
      <c r="AD20" s="1"/>
      <c r="AF20" s="1"/>
    </row>
    <row r="21" spans="1:32" s="3" customFormat="1" ht="13.5" customHeight="1" x14ac:dyDescent="0.2">
      <c r="A21" s="3" t="s">
        <v>23</v>
      </c>
      <c r="C21" s="1">
        <v>380</v>
      </c>
      <c r="D21" s="1">
        <v>1</v>
      </c>
      <c r="E21" s="1"/>
      <c r="G21" s="1"/>
      <c r="H21" s="1"/>
      <c r="J21" s="1">
        <v>2</v>
      </c>
      <c r="L21" s="1">
        <v>3</v>
      </c>
      <c r="N21" s="1">
        <v>3</v>
      </c>
      <c r="P21" s="1">
        <v>2</v>
      </c>
      <c r="R21" s="1">
        <v>1</v>
      </c>
      <c r="T21" s="1">
        <v>1</v>
      </c>
      <c r="V21" s="1"/>
      <c r="X21" s="1"/>
      <c r="Z21" s="1"/>
      <c r="AB21" s="1"/>
      <c r="AD21" s="1"/>
      <c r="AF21" s="1"/>
    </row>
    <row r="22" spans="1:32" s="3" customFormat="1" ht="13.5" customHeight="1" x14ac:dyDescent="0.2">
      <c r="A22" s="3" t="s">
        <v>24</v>
      </c>
      <c r="C22" s="1">
        <v>162</v>
      </c>
      <c r="D22" s="1">
        <v>1</v>
      </c>
      <c r="E22" s="1"/>
      <c r="G22" s="1"/>
      <c r="H22" s="1"/>
      <c r="J22" s="1">
        <v>3</v>
      </c>
      <c r="L22" s="1">
        <v>1</v>
      </c>
      <c r="N22" s="1">
        <v>3</v>
      </c>
      <c r="P22" s="1">
        <v>2</v>
      </c>
      <c r="R22" s="1">
        <v>3</v>
      </c>
      <c r="T22" s="1">
        <v>1</v>
      </c>
      <c r="V22" s="1"/>
      <c r="X22" s="1"/>
      <c r="Z22" s="1"/>
      <c r="AB22" s="1"/>
      <c r="AD22" s="1"/>
      <c r="AF22" s="1"/>
    </row>
    <row r="23" spans="1:32" s="3" customFormat="1" ht="13.5" customHeight="1" x14ac:dyDescent="0.2">
      <c r="A23" s="3" t="s">
        <v>25</v>
      </c>
      <c r="C23" s="1">
        <v>200</v>
      </c>
      <c r="D23" s="1"/>
      <c r="E23" s="1"/>
      <c r="G23" s="1"/>
      <c r="H23" s="1"/>
      <c r="J23" s="1"/>
      <c r="L23" s="1"/>
      <c r="N23" s="1"/>
      <c r="P23" s="1"/>
      <c r="R23" s="1"/>
      <c r="T23" s="1"/>
      <c r="V23" s="1"/>
      <c r="X23" s="1"/>
      <c r="Z23" s="1"/>
      <c r="AB23" s="1"/>
      <c r="AD23" s="1"/>
      <c r="AF23" s="1"/>
    </row>
    <row r="24" spans="1:32" s="3" customFormat="1" ht="13.5" customHeight="1" x14ac:dyDescent="0.2">
      <c r="A24" s="3" t="s">
        <v>26</v>
      </c>
      <c r="C24" s="1">
        <v>967</v>
      </c>
      <c r="D24" s="1"/>
      <c r="E24" s="1"/>
      <c r="G24" s="1"/>
      <c r="H24" s="1"/>
      <c r="J24" s="1"/>
      <c r="L24" s="1"/>
      <c r="N24" s="1"/>
      <c r="P24" s="1"/>
      <c r="R24" s="1"/>
      <c r="T24" s="1"/>
      <c r="V24" s="1"/>
      <c r="X24" s="1"/>
      <c r="Z24" s="1"/>
      <c r="AB24" s="1"/>
      <c r="AD24" s="1"/>
      <c r="AF24" s="1"/>
    </row>
    <row r="25" spans="1:32" s="3" customFormat="1" ht="13.5" customHeight="1" x14ac:dyDescent="0.2">
      <c r="A25" s="3" t="s">
        <v>27</v>
      </c>
      <c r="C25" s="1">
        <v>116</v>
      </c>
      <c r="D25" s="1">
        <v>1</v>
      </c>
      <c r="E25" s="1"/>
      <c r="G25" s="1"/>
      <c r="H25" s="1"/>
      <c r="J25" s="1">
        <v>1</v>
      </c>
      <c r="L25" s="1">
        <v>2</v>
      </c>
      <c r="N25" s="1">
        <v>1</v>
      </c>
      <c r="P25" s="1">
        <v>3</v>
      </c>
      <c r="R25" s="1">
        <v>1</v>
      </c>
      <c r="T25" s="1">
        <v>1</v>
      </c>
      <c r="V25" s="1"/>
      <c r="X25" s="1"/>
      <c r="Z25" s="1"/>
      <c r="AB25" s="1"/>
      <c r="AD25" s="1"/>
      <c r="AF25" s="1"/>
    </row>
    <row r="26" spans="1:32" s="3" customFormat="1" ht="13.5" customHeight="1" x14ac:dyDescent="0.2">
      <c r="A26" s="3" t="s">
        <v>28</v>
      </c>
      <c r="C26" s="1">
        <v>650</v>
      </c>
      <c r="D26" s="1">
        <v>1</v>
      </c>
      <c r="E26" s="1"/>
      <c r="G26" s="1"/>
      <c r="H26" s="1"/>
      <c r="J26" s="1">
        <v>1</v>
      </c>
      <c r="L26" s="1">
        <v>2</v>
      </c>
      <c r="N26" s="1">
        <v>2</v>
      </c>
      <c r="P26" s="1">
        <v>1</v>
      </c>
      <c r="R26" s="1">
        <v>1</v>
      </c>
      <c r="T26" s="1">
        <v>1</v>
      </c>
      <c r="V26" s="1"/>
      <c r="X26" s="1"/>
      <c r="Z26" s="1"/>
      <c r="AB26" s="1"/>
      <c r="AD26" s="1"/>
      <c r="AF26" s="1"/>
    </row>
    <row r="27" spans="1:32" s="3" customFormat="1" ht="13.5" customHeight="1" x14ac:dyDescent="0.2">
      <c r="A27" s="3" t="s">
        <v>29</v>
      </c>
      <c r="C27" s="1">
        <v>200</v>
      </c>
      <c r="D27" s="1">
        <v>1</v>
      </c>
      <c r="E27" s="1"/>
      <c r="G27" s="1"/>
      <c r="H27" s="1"/>
      <c r="J27" s="1">
        <v>1</v>
      </c>
      <c r="L27" s="1">
        <v>2</v>
      </c>
      <c r="N27" s="1">
        <v>1</v>
      </c>
      <c r="P27" s="1">
        <v>1</v>
      </c>
      <c r="R27" s="1">
        <v>2</v>
      </c>
      <c r="T27" s="1">
        <v>1</v>
      </c>
      <c r="V27" s="1"/>
      <c r="X27" s="1"/>
      <c r="Z27" s="1"/>
      <c r="AB27" s="1"/>
      <c r="AD27" s="1"/>
      <c r="AF27" s="1"/>
    </row>
    <row r="28" spans="1:32" s="3" customFormat="1" ht="13.5" customHeight="1" x14ac:dyDescent="0.2">
      <c r="A28" s="3" t="s">
        <v>30</v>
      </c>
      <c r="C28" s="1">
        <v>170</v>
      </c>
      <c r="D28" s="1">
        <v>1</v>
      </c>
      <c r="E28" s="1"/>
      <c r="G28" s="1"/>
      <c r="H28" s="1"/>
      <c r="J28" s="1">
        <v>1</v>
      </c>
      <c r="L28" s="1">
        <v>2</v>
      </c>
      <c r="N28" s="1">
        <v>3</v>
      </c>
      <c r="P28" s="1">
        <v>1</v>
      </c>
      <c r="R28" s="1">
        <v>3</v>
      </c>
      <c r="T28" s="1">
        <v>1</v>
      </c>
      <c r="V28" s="1"/>
      <c r="X28" s="1"/>
      <c r="Z28" s="1"/>
      <c r="AB28" s="1"/>
      <c r="AD28" s="1"/>
      <c r="AF28" s="1"/>
    </row>
    <row r="29" spans="1:32" s="3" customFormat="1" ht="13.5" customHeight="1" x14ac:dyDescent="0.2">
      <c r="A29" s="3" t="s">
        <v>31</v>
      </c>
      <c r="C29" s="1">
        <v>335</v>
      </c>
      <c r="D29" s="1">
        <v>1</v>
      </c>
      <c r="E29" s="1"/>
      <c r="G29" s="1"/>
      <c r="H29" s="1"/>
      <c r="J29" s="1">
        <v>1</v>
      </c>
      <c r="L29" s="1">
        <v>2</v>
      </c>
      <c r="N29" s="1">
        <v>2</v>
      </c>
      <c r="P29" s="1">
        <v>1</v>
      </c>
      <c r="R29" s="1">
        <v>2</v>
      </c>
      <c r="T29" s="1">
        <v>1</v>
      </c>
      <c r="V29" s="1"/>
      <c r="X29" s="1"/>
      <c r="Z29" s="1"/>
      <c r="AB29" s="1"/>
      <c r="AD29" s="1"/>
      <c r="AF29" s="1"/>
    </row>
    <row r="30" spans="1:32" s="3" customFormat="1" ht="13.5" customHeight="1" x14ac:dyDescent="0.2">
      <c r="A30" s="3" t="s">
        <v>32</v>
      </c>
      <c r="C30" s="1">
        <v>369</v>
      </c>
      <c r="D30" s="1"/>
      <c r="E30" s="1"/>
      <c r="G30" s="1"/>
      <c r="H30" s="1"/>
      <c r="J30" s="1"/>
      <c r="L30" s="1"/>
      <c r="N30" s="1"/>
      <c r="P30" s="1"/>
      <c r="R30" s="1"/>
      <c r="T30" s="1"/>
      <c r="V30" s="1"/>
      <c r="X30" s="1"/>
      <c r="Z30" s="1"/>
      <c r="AB30" s="1"/>
      <c r="AD30" s="1"/>
      <c r="AF30" s="1"/>
    </row>
    <row r="31" spans="1:32" s="3" customFormat="1" ht="13.5" customHeight="1" x14ac:dyDescent="0.2">
      <c r="A31" s="3" t="s">
        <v>33</v>
      </c>
      <c r="C31" s="1">
        <v>575</v>
      </c>
      <c r="D31" s="1"/>
      <c r="E31" s="1"/>
      <c r="G31" s="1"/>
      <c r="H31" s="1"/>
      <c r="J31" s="1"/>
      <c r="L31" s="1"/>
      <c r="N31" s="1"/>
      <c r="P31" s="1"/>
      <c r="R31" s="1"/>
      <c r="T31" s="1"/>
      <c r="V31" s="1"/>
      <c r="X31" s="1"/>
      <c r="Z31" s="1"/>
      <c r="AB31" s="1"/>
      <c r="AD31" s="1"/>
      <c r="AF31" s="1"/>
    </row>
    <row r="32" spans="1:32" s="10" customFormat="1" ht="13.5" customHeight="1" x14ac:dyDescent="0.2">
      <c r="A32" s="10" t="s">
        <v>34</v>
      </c>
      <c r="C32" s="11">
        <v>1536</v>
      </c>
      <c r="D32" s="11"/>
      <c r="E32" s="11"/>
      <c r="G32" s="11"/>
      <c r="H32" s="11"/>
      <c r="J32" s="11"/>
      <c r="L32" s="11"/>
      <c r="N32" s="11"/>
      <c r="P32" s="11"/>
      <c r="R32" s="11"/>
      <c r="T32" s="11"/>
      <c r="V32" s="11"/>
      <c r="X32" s="11"/>
      <c r="Z32" s="11"/>
      <c r="AB32" s="11"/>
      <c r="AD32" s="11"/>
      <c r="AF32" s="11"/>
    </row>
    <row r="33" spans="1:35" s="3" customFormat="1" ht="13.5" customHeight="1" x14ac:dyDescent="0.2">
      <c r="A33" s="3" t="s">
        <v>35</v>
      </c>
      <c r="C33" s="1">
        <v>472</v>
      </c>
      <c r="D33" s="1"/>
      <c r="E33" s="1"/>
      <c r="G33" s="1"/>
      <c r="H33" s="1"/>
      <c r="J33" s="1"/>
      <c r="L33" s="1"/>
      <c r="N33" s="1"/>
      <c r="P33" s="1"/>
      <c r="R33" s="1"/>
      <c r="T33" s="1"/>
      <c r="V33" s="1"/>
      <c r="X33" s="1"/>
      <c r="Z33" s="1"/>
      <c r="AB33" s="1"/>
      <c r="AD33" s="1"/>
      <c r="AF33" s="1"/>
    </row>
    <row r="34" spans="1:35" s="3" customFormat="1" ht="13.5" customHeight="1" x14ac:dyDescent="0.2">
      <c r="C34" s="6">
        <f>SUM(C8:C33)</f>
        <v>10000</v>
      </c>
      <c r="D34" s="9" cm="1">
        <f t="array" ref="D34">SUMPRODUCT(($C$8:$C$33)*($D$8:$D$33=1)*(D$8:D$33=1))</f>
        <v>5881</v>
      </c>
      <c r="J34" s="1"/>
      <c r="L34" s="1"/>
      <c r="N34" s="1"/>
      <c r="P34" s="1"/>
      <c r="R34" s="1"/>
      <c r="T34" s="1"/>
      <c r="V34" s="1"/>
      <c r="X34" s="1"/>
      <c r="Z34" s="1"/>
      <c r="AB34" s="1"/>
      <c r="AD34" s="1"/>
      <c r="AF34" s="1"/>
    </row>
    <row r="35" spans="1:35" s="3" customFormat="1" ht="13.5" customHeight="1" x14ac:dyDescent="0.2">
      <c r="B35" s="3" t="s">
        <v>36</v>
      </c>
      <c r="J35" s="1" cm="1">
        <f t="array" ref="J35">SUMPRODUCT(($C$8:$C$33)*($D$8:$D$33=1)*(J$8:J$33=1))</f>
        <v>2298</v>
      </c>
      <c r="L35" s="1" cm="1">
        <f t="array" ref="L35">SUMPRODUCT(($C$8:$C$33)*($D$8:$D$33=1)*(L$8:L$33=1))</f>
        <v>600</v>
      </c>
      <c r="N35" s="1" cm="1">
        <f t="array" ref="N35">SUMPRODUCT(($C$8:$C$33)*($D$8:$D$33=1)*(N$8:N$33=1))</f>
        <v>2285</v>
      </c>
      <c r="P35" s="1" cm="1">
        <f t="array" ref="P35">SUMPRODUCT(($C$8:$C$33)*($D$8:$D$33=1)*(P$8:P$33=1))</f>
        <v>2611</v>
      </c>
      <c r="R35" s="1" cm="1">
        <f t="array" ref="R35">SUMPRODUCT(($C$8:$C$33)*($D$8:$D$33=1)*(R$8:R$33=1))</f>
        <v>4091</v>
      </c>
      <c r="T35" s="1" cm="1">
        <f t="array" ref="T35">SUMPRODUCT(($C$8:$C$33)*($D$8:$D$33=1)*(T$8:T$33=1))</f>
        <v>5639</v>
      </c>
      <c r="V35" s="1" cm="1">
        <f t="array" ref="V35">SUMPRODUCT(($C$8:$C$33)*($D$8:$D$33=1)*(V$8:V$33=1))</f>
        <v>0</v>
      </c>
      <c r="X35" s="1" cm="1">
        <f t="array" ref="X35">SUMPRODUCT(($C$8:$C$33)*($D$8:$D$33=1)*(X$8:X$33=1))</f>
        <v>0</v>
      </c>
      <c r="Z35" s="1" cm="1">
        <f t="array" ref="Z35">SUMPRODUCT(($C$8:$C$33)*($D$8:$D$33=1)*(Z$8:Z$33=1))</f>
        <v>0</v>
      </c>
      <c r="AB35" s="1" cm="1">
        <f t="array" ref="AB35">SUMPRODUCT(($C$8:$C$33)*($D$8:$D$33=1)*(AB$8:AB$33=1))</f>
        <v>0</v>
      </c>
      <c r="AD35" s="1" cm="1">
        <f t="array" ref="AD35">SUMPRODUCT(($C$8:$C$33)*($D$8:$D$33=1)*(AD$8:AD$33=1))</f>
        <v>0</v>
      </c>
      <c r="AF35" s="1" cm="1">
        <f t="array" ref="AF35">SUMPRODUCT(($C$8:$C$33)*($D$8:$D$33=1)*(AF$8:AF$33=1))</f>
        <v>0</v>
      </c>
    </row>
    <row r="36" spans="1:35" s="3" customFormat="1" ht="13.5" customHeight="1" x14ac:dyDescent="0.2">
      <c r="B36" s="3" t="s">
        <v>37</v>
      </c>
      <c r="J36" s="1" cm="1">
        <f t="array" ref="J36">SUMPRODUCT((C8:$C$33)*(D8:$D$33=1)*(J8:J33=2))</f>
        <v>575</v>
      </c>
      <c r="K36" s="1"/>
      <c r="L36" s="1" cm="1">
        <f t="array" ref="L36">SUMPRODUCT(($C8:E$33)*($D8:F$33=1)*(L8:L33=2))</f>
        <v>2231</v>
      </c>
      <c r="M36" s="1"/>
      <c r="N36" s="1" cm="1">
        <f t="array" ref="N36">SUMPRODUCT(($C$8:$C$33)*($D$8:$D$33=1)*(N$8:N$33=2))</f>
        <v>1999</v>
      </c>
      <c r="P36" s="1" cm="1">
        <f t="array" ref="P36">SUMPRODUCT(($C$8:$C$33)*($D$8:$D$33=1)*(P$8:P$33=2))</f>
        <v>1953</v>
      </c>
      <c r="R36" s="1" cm="1">
        <f t="array" ref="R36">SUMPRODUCT(($C$8:$C$33)*($D$8:$D$33=1)*(R$8:R$33=2))</f>
        <v>1458</v>
      </c>
      <c r="T36" s="1" cm="1">
        <f t="array" ref="T36">SUMPRODUCT(($C$8:$C$33)*($D$8:$D$33=1)*(T$8:T$33=2))</f>
        <v>242</v>
      </c>
      <c r="V36" s="1" cm="1">
        <f t="array" ref="V36">SUMPRODUCT(($C$8:$C$33)*($D$8:$D$33=1)*(V$8:V$33=2))</f>
        <v>0</v>
      </c>
      <c r="X36" s="1" cm="1">
        <f t="array" ref="X36">SUMPRODUCT(($C$8:$C$33)*($D$8:$D$33=1)*(X$8:X$33=2))</f>
        <v>0</v>
      </c>
      <c r="Z36" s="1" cm="1">
        <f t="array" ref="Z36">SUMPRODUCT(($C$8:$C$33)*($D$8:$D$33=1)*(Z$8:Z$33=2))</f>
        <v>0</v>
      </c>
      <c r="AB36" s="1" cm="1">
        <f t="array" ref="AB36">SUMPRODUCT(($C$8:$C$33)*($D$8:$D$33=1)*(AB$8:AB$33=2))</f>
        <v>0</v>
      </c>
      <c r="AD36" s="1" cm="1">
        <f t="array" ref="AD36">SUMPRODUCT(($C$8:$C$33)*($D$8:$D$33=1)*(AD$8:AD$33=2))</f>
        <v>0</v>
      </c>
      <c r="AF36" s="1" cm="1">
        <f t="array" ref="AF36">SUMPRODUCT(($C$8:$C$33)*($D$8:$D$33=1)*(AF$8:AF$33=2))</f>
        <v>0</v>
      </c>
    </row>
    <row r="37" spans="1:35" s="7" customFormat="1" ht="15" customHeight="1" x14ac:dyDescent="0.2">
      <c r="A37" s="1"/>
      <c r="B37" s="1"/>
      <c r="C37" s="8" t="s">
        <v>40</v>
      </c>
      <c r="D37" s="5"/>
      <c r="E37" s="5"/>
      <c r="F37" s="1"/>
      <c r="G37" s="5"/>
      <c r="H37" s="5"/>
      <c r="I37" s="1"/>
      <c r="J37" s="1">
        <f>J35+J36</f>
        <v>2873</v>
      </c>
      <c r="K37" s="1"/>
      <c r="L37" s="1">
        <f>L35+L36</f>
        <v>2831</v>
      </c>
      <c r="M37" s="1"/>
      <c r="N37" s="1">
        <f>N35+N36</f>
        <v>4284</v>
      </c>
      <c r="O37" s="1"/>
      <c r="P37" s="1">
        <f>P35+P36</f>
        <v>4564</v>
      </c>
      <c r="Q37" s="1"/>
      <c r="R37" s="1">
        <f>R35+R36</f>
        <v>5549</v>
      </c>
      <c r="S37" s="1"/>
      <c r="T37" s="1">
        <f>T35+T36</f>
        <v>5881</v>
      </c>
      <c r="U37" s="1"/>
      <c r="V37" s="1">
        <f>V35+V36</f>
        <v>0</v>
      </c>
      <c r="W37" s="1"/>
      <c r="X37" s="1">
        <f>X35+X36</f>
        <v>0</v>
      </c>
      <c r="Y37" s="1"/>
      <c r="Z37" s="1">
        <f>Z35+Z36</f>
        <v>0</v>
      </c>
      <c r="AA37" s="1"/>
      <c r="AB37" s="1">
        <f>AB35+AB36</f>
        <v>0</v>
      </c>
      <c r="AC37" s="1"/>
      <c r="AD37" s="1">
        <f>AD35+AD36</f>
        <v>0</v>
      </c>
      <c r="AE37" s="1"/>
      <c r="AF37" s="1">
        <f>AF35+AF36</f>
        <v>0</v>
      </c>
      <c r="AG37" s="1"/>
      <c r="AH37" s="1"/>
      <c r="AI37" s="1"/>
    </row>
    <row r="38" spans="1:35" s="3" customFormat="1" ht="13.5" customHeight="1" x14ac:dyDescent="0.2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5" s="3" customFormat="1" ht="13.5" customHeight="1" x14ac:dyDescent="0.2">
      <c r="B39" s="3" t="s">
        <v>38</v>
      </c>
      <c r="J39" s="1" cm="1">
        <f t="array" ref="J39">SUMPRODUCT(($C$8:$C$33)*($D$8:$D$33=1)*(J$8:J$33=3))</f>
        <v>3008</v>
      </c>
      <c r="L39" s="1" cm="1">
        <f t="array" ref="L39">SUMPRODUCT(($C$8:$C$33)*($D$8:$D$33=1)*(L$8:L$33=3))</f>
        <v>3050</v>
      </c>
      <c r="N39" s="1" cm="1">
        <f t="array" ref="N39">SUMPRODUCT(($C$8:$C$33)*($D$8:$D$33=1)*(N$8:N$33=3))</f>
        <v>1597</v>
      </c>
      <c r="P39" s="1" cm="1">
        <f t="array" ref="P39">SUMPRODUCT(($C$8:$C$33)*($D$8:$D$33=1)*(P$8:P$33=3))</f>
        <v>1317</v>
      </c>
      <c r="R39" s="1" cm="1">
        <f t="array" ref="R39">SUMPRODUCT(($C$8:$C$33)*($D$8:$D$33=1)*(R$8:R$33=3))</f>
        <v>332</v>
      </c>
      <c r="T39" s="1" cm="1">
        <f t="array" ref="T39">SUMPRODUCT(($C$8:$C$33)*($D$8:$D$33=1)*(T$8:T$33=3))</f>
        <v>0</v>
      </c>
      <c r="V39" s="1" cm="1">
        <f t="array" ref="V39">SUMPRODUCT(($C$8:$C$33)*($D$8:$D$33=1)*(V$8:V$33=3))</f>
        <v>0</v>
      </c>
      <c r="X39" s="1" cm="1">
        <f t="array" ref="X39">SUMPRODUCT(($C$8:$C$33)*($D$8:$D$33=1)*(X$8:X$33=3))</f>
        <v>0</v>
      </c>
      <c r="Z39" s="1" cm="1">
        <f t="array" ref="Z39">SUMPRODUCT(($C$8:$C$33)*($D$8:$D$33=1)*(Z$8:Z$33=3))</f>
        <v>0</v>
      </c>
      <c r="AB39" s="1" cm="1">
        <f t="array" ref="AB39">SUMPRODUCT(($C$8:$C$33)*($D$8:$D$33=1)*(AB$8:AB$33=3))</f>
        <v>0</v>
      </c>
      <c r="AD39" s="1" cm="1">
        <f t="array" ref="AD39">SUMPRODUCT(($C$8:$C$33)*($D$8:$D$33=1)*(AD$8:AD$33=3))</f>
        <v>0</v>
      </c>
      <c r="AF39" s="1" cm="1">
        <f t="array" ref="AF39">SUMPRODUCT(($C$8:$C$33)*($D$8:$D$33=1)*(AF$8:AF$33=3))</f>
        <v>0</v>
      </c>
    </row>
    <row r="40" spans="1:35" ht="15" customHeight="1" x14ac:dyDescent="0.2">
      <c r="B40" s="3" t="s">
        <v>44</v>
      </c>
      <c r="J40" s="1">
        <f>J37+J39</f>
        <v>5881</v>
      </c>
      <c r="K40" s="3" t="str">
        <f>IF(J40=$D$34,"","ERREUR")</f>
        <v/>
      </c>
      <c r="L40" s="1">
        <f>L37+L39</f>
        <v>5881</v>
      </c>
      <c r="M40" s="3" t="str">
        <f>IF(L40=$D$34,"","ERREUR")</f>
        <v/>
      </c>
      <c r="N40" s="1">
        <f>N37+N39</f>
        <v>5881</v>
      </c>
      <c r="O40" s="3" t="str">
        <f>IF(N40=$D$34,"","ERREUR")</f>
        <v/>
      </c>
      <c r="P40" s="1">
        <f>P37+P39</f>
        <v>5881</v>
      </c>
      <c r="Q40" s="3" t="str">
        <f>IF(P40=$D$34,"","ERREUR")</f>
        <v/>
      </c>
      <c r="R40" s="1">
        <f>R37+R39</f>
        <v>5881</v>
      </c>
      <c r="S40" s="3" t="str">
        <f>IF(R40=$D$34,"","ERREUR")</f>
        <v/>
      </c>
      <c r="T40" s="1">
        <f>T37+T39</f>
        <v>5881</v>
      </c>
      <c r="U40" s="3" t="str">
        <f>IF(T40=$D$34,"","ERREUR")</f>
        <v/>
      </c>
      <c r="V40" s="1">
        <f>V37+V39</f>
        <v>0</v>
      </c>
      <c r="W40" s="3" t="str">
        <f>IF(V40=$D$34,"","ERREUR")</f>
        <v>ERREUR</v>
      </c>
      <c r="X40" s="1">
        <f>X37+X39</f>
        <v>0</v>
      </c>
      <c r="Y40" s="3" t="str">
        <f>IF(X40=$D$34,"","ERREUR")</f>
        <v>ERREUR</v>
      </c>
      <c r="Z40" s="1">
        <f>Z37+Z39</f>
        <v>0</v>
      </c>
      <c r="AA40" s="3" t="str">
        <f>IF(Z40=$D$34,"","ERREUR")</f>
        <v>ERREUR</v>
      </c>
      <c r="AB40" s="1">
        <f>AB37+AB39</f>
        <v>0</v>
      </c>
      <c r="AC40" s="3" t="str">
        <f>IF(AB40=$D$34,"","ERREUR")</f>
        <v>ERREUR</v>
      </c>
      <c r="AD40" s="1">
        <f>AD37+AD39</f>
        <v>0</v>
      </c>
      <c r="AE40" s="3" t="str">
        <f>IF(AD40=$D$34,"","ERREUR")</f>
        <v>ERREUR</v>
      </c>
      <c r="AF40" s="1">
        <f>AF37+AF39</f>
        <v>0</v>
      </c>
      <c r="AG40" s="3" t="str">
        <f>IF(AF40=$D$34,"","ERREUR")</f>
        <v>ERREUR</v>
      </c>
    </row>
    <row r="41" spans="1:35" s="7" customFormat="1" ht="15" customHeight="1" x14ac:dyDescent="0.2">
      <c r="A41" s="1"/>
      <c r="B41" s="1"/>
      <c r="AG41" s="1"/>
      <c r="AH41" s="1"/>
      <c r="AI41" s="1"/>
    </row>
    <row r="42" spans="1:35" s="7" customFormat="1" ht="15" customHeight="1" x14ac:dyDescent="0.2">
      <c r="A42" s="1"/>
      <c r="B42" s="1"/>
      <c r="AG42" s="1"/>
      <c r="AH42" s="1"/>
      <c r="AI42" s="1"/>
    </row>
    <row r="43" spans="1:35" ht="15" customHeight="1" x14ac:dyDescent="0.2">
      <c r="C43" s="8" t="s">
        <v>41</v>
      </c>
      <c r="F43" s="1"/>
      <c r="I43" s="1"/>
      <c r="J43" s="1">
        <f>ROUNDDOWN(J37/2,0)+1</f>
        <v>1437</v>
      </c>
      <c r="K43" s="1" t="str">
        <f>IF(J35&gt;J36,"ACCEPTEE","REFUSE E")</f>
        <v>ACCEPTEE</v>
      </c>
      <c r="L43" s="1">
        <f>ROUNDDOWN(L37/2,0)+1</f>
        <v>1416</v>
      </c>
      <c r="M43" s="1" t="str">
        <f>IF(L35&gt;L36,"ACCEPTEE","REFUSEE")</f>
        <v>REFUSEE</v>
      </c>
      <c r="N43" s="1">
        <f>ROUNDDOWN(N37/2,0)+1</f>
        <v>2143</v>
      </c>
      <c r="O43" s="1" t="str">
        <f>IF(N35&gt;N36,"ACCEPTE","REFUSEE")</f>
        <v>ACCEPTE</v>
      </c>
      <c r="P43" s="1">
        <f>ROUNDDOWN(P37/2,0)+1</f>
        <v>2283</v>
      </c>
      <c r="Q43" s="1" t="str">
        <f>IF(P35&gt;P36,"ACCEPTEE","REFUSEE")</f>
        <v>ACCEPTEE</v>
      </c>
      <c r="R43" s="1">
        <f>ROUNDDOWN(R37/2,0)</f>
        <v>2774</v>
      </c>
      <c r="S43" s="1" t="str">
        <f>IF(R35&gt;R36,"ACCEPTEE","REFUS E")</f>
        <v>ACCEPTEE</v>
      </c>
      <c r="T43" s="1">
        <f>ROUNDDOWN(T37/2,0)</f>
        <v>2940</v>
      </c>
      <c r="U43" s="1" t="str">
        <f>IF(T35&gt;T36,"ACCEPTEE","REFUSEE")</f>
        <v>ACCEPTEE</v>
      </c>
      <c r="V43" s="1">
        <f>ROUNDDOWN(V37/2,0)</f>
        <v>0</v>
      </c>
      <c r="W43" s="1" t="str">
        <f>IF(V35&gt;V36,"ACCEPTEE","REFUSEE")</f>
        <v>REFUSEE</v>
      </c>
      <c r="X43" s="1">
        <f>ROUNDDOWN(X37/2,0)</f>
        <v>0</v>
      </c>
      <c r="Y43" s="1" t="str">
        <f>IF(X35&gt;X36,"ACCEPTEE","REFUSEE")</f>
        <v>REFUSEE</v>
      </c>
      <c r="Z43" s="1">
        <f>ROUNDDOWN(Z37/2,0)</f>
        <v>0</v>
      </c>
      <c r="AA43" s="1" t="str">
        <f>IF(Z35&gt;Z36,"ACCEPTeR","REFUSE E")</f>
        <v>REFUSE E</v>
      </c>
      <c r="AB43" s="1">
        <f>ROUNDDOWN(AB37/2,0)</f>
        <v>0</v>
      </c>
      <c r="AC43" s="1" t="str">
        <f>IF(AB35&gt;AB36,"ACCEPTEE","REFUSEE")</f>
        <v>REFUSEE</v>
      </c>
      <c r="AD43" s="1">
        <f>ROUNDDOWN(AD37/2,0)</f>
        <v>0</v>
      </c>
      <c r="AE43" s="1" t="str">
        <f>IF(AD35&gt;AD36,"ACCEPTEE","REFUSEE")</f>
        <v>REFUSEE</v>
      </c>
      <c r="AF43" s="1">
        <f>ROUNDDOWN(AF37/2,0)</f>
        <v>0</v>
      </c>
      <c r="AG43" s="1" t="str">
        <f>IF(AF35&gt;AF36,"ACCEPTEE","REFUSEE")</f>
        <v>REFUSEE</v>
      </c>
    </row>
    <row r="44" spans="1:35" ht="15" customHeight="1" x14ac:dyDescent="0.2">
      <c r="C44" s="8" t="s">
        <v>42</v>
      </c>
      <c r="F44" s="1"/>
      <c r="I44" s="1"/>
      <c r="J44" s="1">
        <f>$C$34/2+1</f>
        <v>5001</v>
      </c>
      <c r="K44" s="1" t="str">
        <f>IF(J35&gt;=J44,"ACCEPTEE","REFUSEE")</f>
        <v>REFUSEE</v>
      </c>
      <c r="L44" s="1">
        <f>$C$34/2+1</f>
        <v>5001</v>
      </c>
      <c r="M44" s="1" t="str">
        <f>IF(L35&gt;=L44,"ACCEPTEE","REFUSEE")</f>
        <v>REFUSEE</v>
      </c>
      <c r="N44" s="1">
        <f>$C$34/2+1</f>
        <v>5001</v>
      </c>
      <c r="O44" s="1" t="str">
        <f>IF(N35&gt;=N44,"ACCEPTEE","REFUSEE")</f>
        <v>REFUSEE</v>
      </c>
      <c r="P44" s="1">
        <f>$C$34/2+1</f>
        <v>5001</v>
      </c>
      <c r="Q44" s="1" t="str">
        <f>IF(P35&gt;=P44,"ACCEPTEE","REFUSEE")</f>
        <v>REFUSEE</v>
      </c>
      <c r="R44" s="1">
        <f>$C$34/2+1</f>
        <v>5001</v>
      </c>
      <c r="S44" s="1" t="str">
        <f>IF(R35&gt;=R44,"ACCEPTEE","REFUSEE")</f>
        <v>REFUSEE</v>
      </c>
      <c r="T44" s="1">
        <f>$C$34/2+1</f>
        <v>5001</v>
      </c>
      <c r="U44" s="1" t="str">
        <f>IF(T35&gt;=T44,"ACCEPTEE","REFUSEE")</f>
        <v>ACCEPTEE</v>
      </c>
      <c r="V44" s="1">
        <f>$C$34/2+1</f>
        <v>5001</v>
      </c>
      <c r="W44" s="1" t="str">
        <f>IF(V35&gt;=V44,"ACCEPTEE","REFUSEE")</f>
        <v>REFUSEE</v>
      </c>
      <c r="X44" s="1">
        <f>$C$34/2+1</f>
        <v>5001</v>
      </c>
      <c r="Y44" s="1" t="str">
        <f>IF(X35&gt;=X44,"ACCEPTEE","REFUSEE")</f>
        <v>REFUSEE</v>
      </c>
      <c r="Z44" s="1">
        <f>$C$34/2+1</f>
        <v>5001</v>
      </c>
      <c r="AA44" s="1" t="str">
        <f>IF(Z35&gt;=Z44,"ACCEPTEE","REFUSEE")</f>
        <v>REFUSEE</v>
      </c>
      <c r="AB44" s="1">
        <f>$C$34/2+1</f>
        <v>5001</v>
      </c>
      <c r="AC44" s="1" t="str">
        <f>IF(AB35&gt;=AB44,"ACCEPTEE","REFUSEE")</f>
        <v>REFUSEE</v>
      </c>
      <c r="AD44" s="1">
        <f>$C$34/2+1</f>
        <v>5001</v>
      </c>
      <c r="AE44" s="1" t="str">
        <f>IF(AD35&gt;=AD44,"ACCEPTEE","REFUSEE")</f>
        <v>REFUSEE</v>
      </c>
      <c r="AF44" s="1">
        <f>$C$34/2+1</f>
        <v>5001</v>
      </c>
      <c r="AG44" s="1" t="str">
        <f>IF(AF35&gt;=AF44,"ACCEPTEE","REFUSEE")</f>
        <v>REFUSEE</v>
      </c>
    </row>
    <row r="55" spans="23:23" ht="15" customHeight="1" x14ac:dyDescent="0.2">
      <c r="W55" s="3" t="s">
        <v>49</v>
      </c>
    </row>
  </sheetData>
  <mergeCells count="13">
    <mergeCell ref="A1:H1"/>
    <mergeCell ref="A4:H4"/>
    <mergeCell ref="P4:Q4"/>
    <mergeCell ref="J4:K4"/>
    <mergeCell ref="L4:M4"/>
    <mergeCell ref="N4:O4"/>
    <mergeCell ref="T4:U4"/>
    <mergeCell ref="AB4:AC4"/>
    <mergeCell ref="AD4:AE4"/>
    <mergeCell ref="R4:S4"/>
    <mergeCell ref="V4:W4"/>
    <mergeCell ref="X4:Y4"/>
    <mergeCell ref="Z4:A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Schütze</dc:creator>
  <cp:lastModifiedBy>André Schütze</cp:lastModifiedBy>
  <dcterms:created xsi:type="dcterms:W3CDTF">2022-11-16T17:24:25Z</dcterms:created>
  <dcterms:modified xsi:type="dcterms:W3CDTF">2022-11-18T22:15:21Z</dcterms:modified>
</cp:coreProperties>
</file>